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b51f9642942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act_Rates" sheetId="1" r:id="R7ea557cc3b694659"/>
    <x:sheet xmlns:r="http://schemas.openxmlformats.org/officeDocument/2006/relationships" name="Controls" sheetId="2" r:id="Rbe6fa7d26aa94be2"/>
    <x:sheet xmlns:r="http://schemas.openxmlformats.org/officeDocument/2006/relationships" name="Summary" sheetId="3" r:id="Re5e55f22a8214874"/>
    <x:sheet xmlns:r="http://schemas.openxmlformats.org/officeDocument/2006/relationships" name="Notes_Sources" sheetId="4" r:id="R100d02ed779a48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0.0%"/>
  </x:numFmts>
  <x:fonts count="5">
    <x:font>
      <x:sz val="11"/>
      <x:color theme="1"/>
      <x:name val="Calibri"/>
      <x:family val="2"/>
      <x:scheme val="minor"/>
    </x:font>
    <x:font>
      <x:b/>
    </x:font>
    <x:font>
      <x:b/>
      <x:color rgb="00FFFFFF"/>
    </x:font>
    <x:font>
      <x:color rgb="000000FF"/>
    </x:font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001F4E79"/>
      </x:patternFill>
    </x:fill>
    <x:fill>
      <x:patternFill patternType="solid">
        <x:fgColor rgb="00E8F0FE"/>
      </x:patternFill>
    </x:fill>
  </x:fills>
  <x:borders count="2">
    <x:border>
      <x:left/>
      <x:right/>
      <x:top/>
      <x:bottom/>
      <x:diagonal/>
    </x:border>
    <x:border>
      <x:left style="thin">
        <x:color rgb="00D9D9D9"/>
      </x:left>
      <x:right style="thin">
        <x:color rgb="00D9D9D9"/>
      </x:right>
      <x:top style="thin">
        <x:color rgb="00D9D9D9"/>
      </x:top>
      <x:bottom style="thin">
        <x:color rgb="00D9D9D9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2" fillId="2" borderId="1" xfId="0" applyAlignment="1">
      <x:alignment horizontal="center" vertical="center" wrapText="1"/>
    </x:xf>
    <x:xf numFmtId="0" fontId="0" fillId="0" borderId="1" xfId="0" applyAlignment="1">
      <x:alignment horizontal="left" vertical="top" wrapText="1"/>
    </x:xf>
    <x:xf numFmtId="0" fontId="3" fillId="3" borderId="1" xfId="0" applyAlignment="1">
      <x:alignment horizontal="center" vertical="top" wrapText="1"/>
    </x:xf>
    <x:xf numFmtId="0" fontId="3" fillId="3" borderId="1" xfId="0" applyAlignment="1">
      <x:alignment horizontal="left" vertical="top" wrapText="1"/>
    </x:xf>
    <x:xf numFmtId="3" fontId="3" fillId="3" borderId="1" xfId="0" applyAlignment="1">
      <x:alignment horizontal="right" vertical="top"/>
    </x:xf>
    <x:xf numFmtId="164" fontId="3" fillId="3" borderId="1" xfId="0" applyAlignment="1">
      <x:alignment horizontal="center" vertical="top" wrapText="1"/>
    </x:xf>
    <x:xf numFmtId="4" fontId="0" fillId="0" borderId="1" xfId="0" applyAlignment="1">
      <x:alignment horizontal="right" vertical="top"/>
    </x:xf>
    <x:xf numFmtId="0" fontId="1" fillId="0" borderId="0" xfId="0" applyAlignment="1">
      <x:alignment horizontal="left"/>
    </x:xf>
    <x:xf numFmtId="0" fontId="1" fillId="0" borderId="0" xfId="0" applyAlignment="1">
      <x:alignment horizontal="right"/>
    </x:xf>
    <x:xf numFmtId="0" fontId="0" fillId="0" borderId="0" xfId="0" applyAlignment="1">
      <x:alignment horizontal="left"/>
    </x:xf>
    <x:xf numFmtId="0" fontId="0" fillId="0" borderId="0" xfId="0" applyAlignment="1">
      <x:alignment horizontal="right"/>
    </x:xf>
    <x:xf numFmtId="0" fontId="4" fillId="0" borderId="0" xfId="0"/>
    <x:xf numFmtId="0" fontId="2" fillId="2" borderId="1" xfId="0" applyAlignment="1">
      <x:alignment horizontal="center" wrapText="1"/>
    </x:xf>
    <x:xf numFmtId="4" fontId="0" fillId="0" borderId="1" xfId="0" applyAlignment="1">
      <x:alignment horizontal="right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bdecc641a4aa4" /><Relationship Type="http://schemas.openxmlformats.org/officeDocument/2006/relationships/theme" Target="/xl/theme/theme1.xml" Id="R033706de041a4b19" /><Relationship Type="http://schemas.openxmlformats.org/officeDocument/2006/relationships/sharedStrings" Target="/xl/sharedStrings.xml" Id="Rb86b839e41274e37" /><Relationship Type="http://schemas.openxmlformats.org/officeDocument/2006/relationships/worksheet" Target="/xl/worksheets/sheet1.xml" Id="R7ea557cc3b694659" /><Relationship Type="http://schemas.openxmlformats.org/officeDocument/2006/relationships/worksheet" Target="/xl/worksheets/sheet2.xml" Id="Rbe6fa7d26aa94be2" /><Relationship Type="http://schemas.openxmlformats.org/officeDocument/2006/relationships/worksheet" Target="/xl/worksheets/sheet3.xml" Id="Re5e55f22a8214874" /><Relationship Type="http://schemas.openxmlformats.org/officeDocument/2006/relationships/worksheet" Target="/xl/worksheets/sheet4.xml" Id="R100d02ed779a48ef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customWidth="1"/>
    <x:col min="2" max="2" width="16" customWidth="1"/>
    <x:col min="3" max="3" width="14" customWidth="1"/>
    <x:col min="4" max="4" width="10" customWidth="1"/>
    <x:col min="5" max="5" width="18" customWidth="1"/>
    <x:col min="6" max="6" width="10" customWidth="1"/>
    <x:col min="7" max="7" width="32" customWidth="1"/>
    <x:col min="8" max="8" width="16" customWidth="1"/>
    <x:col min="9" max="9" width="28" customWidth="1"/>
    <x:col min="10" max="10" width="12" customWidth="1"/>
    <x:col min="11" max="11" width="12" customWidth="1"/>
    <x:col min="12" max="12" width="12" customWidth="1"/>
    <x:col min="13" max="13" width="12" customWidth="1"/>
    <x:col min="14" max="14" width="12" customWidth="1"/>
    <x:col min="15" max="15" width="14" customWidth="1"/>
    <x:col min="16" max="16" width="14" customWidth="1"/>
    <x:col min="17" max="17" width="14" customWidth="1"/>
    <x:col min="18" max="18" width="14" customWidth="1"/>
    <x:col min="19" max="19" width="14" customWidth="1"/>
  </x:cols>
  <x:sheetData>
    <x:row r="1" ht="42" customHeight="1">
      <x:c r="A1" s="1" t="inlineStr">
        <x:is>
          <x:t xml:space="preserve">Metric</x:t>
        </x:is>
      </x:c>
      <x:c r="B1" s="1" t="inlineStr">
        <x:is>
          <x:t xml:space="preserve">Type (Flow/Stock)</x:t>
        </x:is>
      </x:c>
      <x:c r="C1" s="1" t="inlineStr">
        <x:is>
          <x:t xml:space="preserve">Scope</x:t>
        </x:is>
      </x:c>
      <x:c r="D1" s="1" t="inlineStr">
        <x:is>
          <x:t xml:space="preserve">Base year</x:t>
        </x:is>
      </x:c>
      <x:c r="E1" s="1" t="inlineStr">
        <x:is>
          <x:t xml:space="preserve">Annual total (input)</x:t>
        </x:is>
      </x:c>
      <x:c r="F1" s="1" t="inlineStr">
        <x:is>
          <x:t xml:space="preserve">Unit</x:t>
        </x:is>
      </x:c>
      <x:c r="G1" s="1" t="inlineStr">
        <x:is>
          <x:t xml:space="preserve">Source URL</x:t>
        </x:is>
      </x:c>
      <x:c r="H1" s="1" t="inlineStr">
        <x:is>
          <x:t xml:space="preserve">Avoidable % (scenario)</x:t>
        </x:is>
      </x:c>
      <x:c r="I1" s="1" t="inlineStr">
        <x:is>
          <x:t xml:space="preserve">Notes</x:t>
        </x:is>
      </x:c>
      <x:c r="J1" s="1" t="inlineStr">
        <x:is>
          <x:t xml:space="preserve">Per month</x:t>
        </x:is>
      </x:c>
      <x:c r="K1" s="1" t="inlineStr">
        <x:is>
          <x:t xml:space="preserve">Per week</x:t>
        </x:is>
      </x:c>
      <x:c r="L1" s="1" t="inlineStr">
        <x:is>
          <x:t xml:space="preserve">Per day</x:t>
        </x:is>
      </x:c>
      <x:c r="M1" s="1" t="inlineStr">
        <x:is>
          <x:t xml:space="preserve">Per hour</x:t>
        </x:is>
      </x:c>
      <x:c r="N1" s="1" t="inlineStr">
        <x:is>
          <x:t xml:space="preserve">Per minute</x:t>
        </x:is>
      </x:c>
      <x:c r="O1" s="1" t="inlineStr">
        <x:is>
          <x:t xml:space="preserve">Avoidable / month</x:t>
        </x:is>
      </x:c>
      <x:c r="P1" s="1" t="inlineStr">
        <x:is>
          <x:t xml:space="preserve">Avoidable / week</x:t>
        </x:is>
      </x:c>
      <x:c r="Q1" s="1" t="inlineStr">
        <x:is>
          <x:t xml:space="preserve">Avoidable / day</x:t>
        </x:is>
      </x:c>
      <x:c r="R1" s="1" t="inlineStr">
        <x:is>
          <x:t xml:space="preserve">Avoidable / hour</x:t>
        </x:is>
      </x:c>
      <x:c r="S1" s="1" t="inlineStr">
        <x:is>
          <x:t xml:space="preserve">Avoidable / minute</x:t>
        </x:is>
      </x:c>
    </x:row>
    <x:row r="2">
      <x:c r="A2" s="2" t="inlineStr">
        <x:is>
          <x:t xml:space="preserve">All-cause deaths (global)</x:t>
        </x:is>
      </x:c>
      <x:c r="B2" s="3" t="inlineStr">
        <x:is>
          <x:t xml:space="preserve">Flow</x:t>
        </x:is>
      </x:c>
      <x:c r="C2" s="4" t="inlineStr">
        <x:is>
          <x:t xml:space="preserve">World</x:t>
        </x:is>
      </x:c>
      <x:c r="D2" s="3" t="n">
        <x:v>2025</x:v>
      </x:c>
      <x:c r="E2" s="5" t="n">
        <x:v>63000000</x:v>
      </x:c>
      <x:c r="F2" s="3" t="inlineStr">
        <x:is>
          <x:t xml:space="preserve">deaths</x:t>
        </x:is>
      </x:c>
      <x:c r="G2" s="4" t="inlineStr">
        <x:is>
          <x:t xml:space="preserve">https://ourworldindata.org/births-and-deaths</x:t>
        </x:is>
      </x:c>
      <x:c r="H2" s="6" t="n">
        <x:v>0</x:v>
      </x:c>
      <x:c r="I2" s="4" t="inlineStr">
        <x:is>
          <x:t xml:space="preserve">Uniform distribution assumed for per-time rates.</x:t>
        </x:is>
      </x:c>
      <x:c r="J2" s="7">
        <x:f>IF($B2="Flow",IF($E2="", "", $E2/Controls!$B$4),"")</x:f>
        <x:v>5250000</x:v>
      </x:c>
      <x:c r="K2" s="7">
        <x:f>IF($B2="Flow",IF($E2="", "", $E2/Controls!$B$3),"")</x:f>
        <x:v>1211538.4615384615</x:v>
      </x:c>
      <x:c r="L2" s="7">
        <x:f>IF($B2="Flow",IF($E2="", "", $E2/Controls!$B$2),"")</x:f>
        <x:v>172602.7397260274</x:v>
      </x:c>
      <x:c r="M2" s="7">
        <x:f>IF($B2="Flow",IF($E2="", "", $E2/(Controls!$B$2*Controls!$B$5)),"")</x:f>
        <x:v>7191.780821917808</x:v>
      </x:c>
      <x:c r="N2" s="7">
        <x:f>IF($B2="Flow",IF($E2="", "", $E2/(Controls!$B$2*Controls!$B$5*Controls!$B$6)),"")</x:f>
        <x:v>119.86301369863014</x:v>
      </x:c>
      <x:c r="O2" s="7">
        <x:f>IF($B2="Flow",IF($E2="", "", ($E2*$H2)/Controls!$B$4),"")</x:f>
        <x:v>0</x:v>
      </x:c>
      <x:c r="P2" s="7">
        <x:f>IF($B2="Flow",IF($E2="", "", ($E2*$H2)/Controls!$B$3),"")</x:f>
        <x:v>0</x:v>
      </x:c>
      <x:c r="Q2" s="7">
        <x:f>IF($B2="Flow",IF($E2="", "", ($E2*$H2)/Controls!$B$2),"")</x:f>
        <x:v>0</x:v>
      </x:c>
      <x:c r="R2" s="7">
        <x:f>IF($B2="Flow",IF($E2="", "", ($E2*$H2)/(Controls!$B$2*Controls!$B$5)),"")</x:f>
        <x:v>0</x:v>
      </x:c>
      <x:c r="S2" s="7">
        <x:f>IF($B2="Flow",IF($E2="", "", ($E2*$H2)/(Controls!$B$2*Controls!$B$5*Controls!$B$6)),"")</x:f>
        <x:v>0</x:v>
      </x:c>
    </x:row>
    <x:row r="3">
      <x:c r="A3" s="2" t="inlineStr">
        <x:is>
          <x:t xml:space="preserve">Suicide deaths (global)</x:t>
        </x:is>
      </x:c>
      <x:c r="B3" s="3" t="inlineStr">
        <x:is>
          <x:t xml:space="preserve">Flow</x:t>
        </x:is>
      </x:c>
      <x:c r="C3" s="4" t="inlineStr">
        <x:is>
          <x:t xml:space="preserve">World</x:t>
        </x:is>
      </x:c>
      <x:c r="D3" s="3" t="n">
        <x:v>2023</x:v>
      </x:c>
      <x:c r="E3" s="5" t="n">
        <x:v>720000</x:v>
      </x:c>
      <x:c r="F3" s="3" t="inlineStr">
        <x:is>
          <x:t xml:space="preserve">deaths</x:t>
        </x:is>
      </x:c>
      <x:c r="G3" s="4" t="inlineStr">
        <x:is>
          <x:t xml:space="preserve">https://www.who.int/news-room/fact-sheets/detail/suicide</x:t>
        </x:is>
      </x:c>
      <x:c r="H3" s="6" t="n">
        <x:v>0</x:v>
      </x:c>
      <x:c r="I3" s="4" t="inlineStr">
        <x:is>
          <x:t xml:space="preserve">WHO says &gt;720,000 per year; use latest estimate you prefer.</x:t>
        </x:is>
      </x:c>
      <x:c r="J3" s="7">
        <x:f>IF($B3="Flow",IF($E3="", "", $E3/Controls!$B$4),"")</x:f>
        <x:v>60000</x:v>
      </x:c>
      <x:c r="K3" s="7">
        <x:f>IF($B3="Flow",IF($E3="", "", $E3/Controls!$B$3),"")</x:f>
        <x:v>13846.153846153846</x:v>
      </x:c>
      <x:c r="L3" s="7">
        <x:f>IF($B3="Flow",IF($E3="", "", $E3/Controls!$B$2),"")</x:f>
        <x:v>1972.6027397260275</x:v>
      </x:c>
      <x:c r="M3" s="7">
        <x:f>IF($B3="Flow",IF($E3="", "", $E3/(Controls!$B$2*Controls!$B$5)),"")</x:f>
        <x:v>82.1917808219178</x:v>
      </x:c>
      <x:c r="N3" s="7">
        <x:f>IF($B3="Flow",IF($E3="", "", $E3/(Controls!$B$2*Controls!$B$5*Controls!$B$6)),"")</x:f>
        <x:v>1.36986301369863</x:v>
      </x:c>
      <x:c r="O3" s="7">
        <x:f>IF($B3="Flow",IF($E3="", "", ($E3*$H3)/Controls!$B$4),"")</x:f>
        <x:v>0</x:v>
      </x:c>
      <x:c r="P3" s="7">
        <x:f>IF($B3="Flow",IF($E3="", "", ($E3*$H3)/Controls!$B$3),"")</x:f>
        <x:v>0</x:v>
      </x:c>
      <x:c r="Q3" s="7">
        <x:f>IF($B3="Flow",IF($E3="", "", ($E3*$H3)/Controls!$B$2),"")</x:f>
        <x:v>0</x:v>
      </x:c>
      <x:c r="R3" s="7">
        <x:f>IF($B3="Flow",IF($E3="", "", ($E3*$H3)/(Controls!$B$2*Controls!$B$5)),"")</x:f>
        <x:v>0</x:v>
      </x:c>
      <x:c r="S3" s="7">
        <x:f>IF($B3="Flow",IF($E3="", "", ($E3*$H3)/(Controls!$B$2*Controls!$B$5*Controls!$B$6)),"")</x:f>
        <x:v>0</x:v>
      </x:c>
    </x:row>
    <x:row r="4">
      <x:c r="A4" s="2" t="inlineStr">
        <x:is>
          <x:t xml:space="preserve">Intentional homicide victims (global)</x:t>
        </x:is>
      </x:c>
      <x:c r="B4" s="3" t="inlineStr">
        <x:is>
          <x:t xml:space="preserve">Flow</x:t>
        </x:is>
      </x:c>
      <x:c r="C4" s="4" t="inlineStr">
        <x:is>
          <x:t xml:space="preserve">World</x:t>
        </x:is>
      </x:c>
      <x:c r="D4" s="3" t="n">
        <x:v>2021</x:v>
      </x:c>
      <x:c r="E4" s="5" t="n">
        <x:v>458000</x:v>
      </x:c>
      <x:c r="F4" s="3" t="inlineStr">
        <x:is>
          <x:t xml:space="preserve">deaths</x:t>
        </x:is>
      </x:c>
      <x:c r="G4" s="4" t="inlineStr">
        <x:is>
          <x:t xml:space="preserve">https://www.unodc.org/documents/data-and-analysis/gsh/2023/GSH23_ExSum.pdf</x:t>
        </x:is>
      </x:c>
      <x:c r="H4" s="6" t="n">
        <x:v>0</x:v>
      </x:c>
      <x:c r="I4" s="4" t="inlineStr">
        <x:is>
          <x:t xml:space="preserve">UNODC estimate; equals ~52 victims per hour.</x:t>
        </x:is>
      </x:c>
      <x:c r="J4" s="7">
        <x:f>IF($B4="Flow",IF($E4="", "", $E4/Controls!$B$4),"")</x:f>
        <x:v>38166.666666666664</x:v>
      </x:c>
      <x:c r="K4" s="7">
        <x:f>IF($B4="Flow",IF($E4="", "", $E4/Controls!$B$3),"")</x:f>
        <x:v>8807.692307692309</x:v>
      </x:c>
      <x:c r="L4" s="7">
        <x:f>IF($B4="Flow",IF($E4="", "", $E4/Controls!$B$2),"")</x:f>
        <x:v>1254.7945205479452</x:v>
      </x:c>
      <x:c r="M4" s="7">
        <x:f>IF($B4="Flow",IF($E4="", "", $E4/(Controls!$B$2*Controls!$B$5)),"")</x:f>
        <x:v>52.28310502283105</x:v>
      </x:c>
      <x:c r="N4" s="7">
        <x:f>IF($B4="Flow",IF($E4="", "", $E4/(Controls!$B$2*Controls!$B$5*Controls!$B$6)),"")</x:f>
        <x:v>0.8713850837138508</x:v>
      </x:c>
      <x:c r="O4" s="7">
        <x:f>IF($B4="Flow",IF($E4="", "", ($E4*$H4)/Controls!$B$4),"")</x:f>
        <x:v>0</x:v>
      </x:c>
      <x:c r="P4" s="7">
        <x:f>IF($B4="Flow",IF($E4="", "", ($E4*$H4)/Controls!$B$3),"")</x:f>
        <x:v>0</x:v>
      </x:c>
      <x:c r="Q4" s="7">
        <x:f>IF($B4="Flow",IF($E4="", "", ($E4*$H4)/Controls!$B$2),"")</x:f>
        <x:v>0</x:v>
      </x:c>
      <x:c r="R4" s="7">
        <x:f>IF($B4="Flow",IF($E4="", "", ($E4*$H4)/(Controls!$B$2*Controls!$B$5)),"")</x:f>
        <x:v>0</x:v>
      </x:c>
      <x:c r="S4" s="7">
        <x:f>IF($B4="Flow",IF($E4="", "", ($E4*$H4)/(Controls!$B$2*Controls!$B$5*Controls!$B$6)),"")</x:f>
        <x:v>0</x:v>
      </x:c>
    </x:row>
    <x:row r="5">
      <x:c r="A5" s="2" t="inlineStr">
        <x:is>
          <x:t xml:space="preserve">Road traffic deaths (global)</x:t>
        </x:is>
      </x:c>
      <x:c r="B5" s="3" t="inlineStr">
        <x:is>
          <x:t xml:space="preserve">Flow</x:t>
        </x:is>
      </x:c>
      <x:c r="C5" s="4" t="inlineStr">
        <x:is>
          <x:t xml:space="preserve">World</x:t>
        </x:is>
      </x:c>
      <x:c r="D5" s="3" t="n">
        <x:v>2023</x:v>
      </x:c>
      <x:c r="E5" s="5" t="n">
        <x:v>1190000</x:v>
      </x:c>
      <x:c r="F5" s="3" t="inlineStr">
        <x:is>
          <x:t xml:space="preserve">deaths</x:t>
        </x:is>
      </x:c>
      <x:c r="G5" s="4" t="inlineStr">
        <x:is>
          <x:t xml:space="preserve">https://www.who.int/publications/b/68866</x:t>
        </x:is>
      </x:c>
      <x:c r="H5" s="6" t="n">
        <x:v>0</x:v>
      </x:c>
      <x:c r="I5" s="4" t="inlineStr">
        <x:is>
          <x:t xml:space="preserve">WHO global status report on road safety 2023.</x:t>
        </x:is>
      </x:c>
      <x:c r="J5" s="7">
        <x:f>IF($B5="Flow",IF($E5="", "", $E5/Controls!$B$4),"")</x:f>
        <x:v>99166.66666666667</x:v>
      </x:c>
      <x:c r="K5" s="7">
        <x:f>IF($B5="Flow",IF($E5="", "", $E5/Controls!$B$3),"")</x:f>
        <x:v>22884.615384615383</x:v>
      </x:c>
      <x:c r="L5" s="7">
        <x:f>IF($B5="Flow",IF($E5="", "", $E5/Controls!$B$2),"")</x:f>
        <x:v>3260.27397260274</x:v>
      </x:c>
      <x:c r="M5" s="7">
        <x:f>IF($B5="Flow",IF($E5="", "", $E5/(Controls!$B$2*Controls!$B$5)),"")</x:f>
        <x:v>135.8447488584475</x:v>
      </x:c>
      <x:c r="N5" s="7">
        <x:f>IF($B5="Flow",IF($E5="", "", $E5/(Controls!$B$2*Controls!$B$5*Controls!$B$6)),"")</x:f>
        <x:v>2.2640791476407913</x:v>
      </x:c>
      <x:c r="O5" s="7">
        <x:f>IF($B5="Flow",IF($E5="", "", ($E5*$H5)/Controls!$B$4),"")</x:f>
        <x:v>0</x:v>
      </x:c>
      <x:c r="P5" s="7">
        <x:f>IF($B5="Flow",IF($E5="", "", ($E5*$H5)/Controls!$B$3),"")</x:f>
        <x:v>0</x:v>
      </x:c>
      <x:c r="Q5" s="7">
        <x:f>IF($B5="Flow",IF($E5="", "", ($E5*$H5)/Controls!$B$2),"")</x:f>
        <x:v>0</x:v>
      </x:c>
      <x:c r="R5" s="7">
        <x:f>IF($B5="Flow",IF($E5="", "", ($E5*$H5)/(Controls!$B$2*Controls!$B$5)),"")</x:f>
        <x:v>0</x:v>
      </x:c>
      <x:c r="S5" s="7">
        <x:f>IF($B5="Flow",IF($E5="", "", ($E5*$H5)/(Controls!$B$2*Controls!$B$5*Controls!$B$6)),"")</x:f>
        <x:v>0</x:v>
      </x:c>
    </x:row>
    <x:row r="6">
      <x:c r="A6" s="2" t="inlineStr">
        <x:is>
          <x:t xml:space="preserve">Maternal deaths (global)</x:t>
        </x:is>
      </x:c>
      <x:c r="B6" s="3" t="inlineStr">
        <x:is>
          <x:t xml:space="preserve">Flow</x:t>
        </x:is>
      </x:c>
      <x:c r="C6" s="4" t="inlineStr">
        <x:is>
          <x:t xml:space="preserve">World</x:t>
        </x:is>
      </x:c>
      <x:c r="D6" s="3" t="n">
        <x:v>2023</x:v>
      </x:c>
      <x:c r="E6" s="5" t="n">
        <x:v>260000</x:v>
      </x:c>
      <x:c r="F6" s="3" t="inlineStr">
        <x:is>
          <x:t xml:space="preserve">deaths</x:t>
        </x:is>
      </x:c>
      <x:c r="G6" s="4" t="inlineStr">
        <x:is>
          <x:t xml:space="preserve">https://www.who.int/news-room/fact-sheets/detail/maternal-mortality</x:t>
        </x:is>
      </x:c>
      <x:c r="H6" s="6" t="n">
        <x:v>0</x:v>
      </x:c>
      <x:c r="I6" s="4" t="inlineStr">
        <x:is>
          <x:t xml:space="preserve">Most maternal deaths are preventable (WHO).</x:t>
        </x:is>
      </x:c>
      <x:c r="J6" s="7">
        <x:f>IF($B6="Flow",IF($E6="", "", $E6/Controls!$B$4),"")</x:f>
        <x:v>21666.666666666668</x:v>
      </x:c>
      <x:c r="K6" s="7">
        <x:f>IF($B6="Flow",IF($E6="", "", $E6/Controls!$B$3),"")</x:f>
        <x:v>5000</x:v>
      </x:c>
      <x:c r="L6" s="7">
        <x:f>IF($B6="Flow",IF($E6="", "", $E6/Controls!$B$2),"")</x:f>
        <x:v>712.3287671232877</x:v>
      </x:c>
      <x:c r="M6" s="7">
        <x:f>IF($B6="Flow",IF($E6="", "", $E6/(Controls!$B$2*Controls!$B$5)),"")</x:f>
        <x:v>29.680365296803654</x:v>
      </x:c>
      <x:c r="N6" s="7">
        <x:f>IF($B6="Flow",IF($E6="", "", $E6/(Controls!$B$2*Controls!$B$5*Controls!$B$6)),"")</x:f>
        <x:v>0.4946727549467275</x:v>
      </x:c>
      <x:c r="O6" s="7">
        <x:f>IF($B6="Flow",IF($E6="", "", ($E6*$H6)/Controls!$B$4),"")</x:f>
        <x:v>0</x:v>
      </x:c>
      <x:c r="P6" s="7">
        <x:f>IF($B6="Flow",IF($E6="", "", ($E6*$H6)/Controls!$B$3),"")</x:f>
        <x:v>0</x:v>
      </x:c>
      <x:c r="Q6" s="7">
        <x:f>IF($B6="Flow",IF($E6="", "", ($E6*$H6)/Controls!$B$2),"")</x:f>
        <x:v>0</x:v>
      </x:c>
      <x:c r="R6" s="7">
        <x:f>IF($B6="Flow",IF($E6="", "", ($E6*$H6)/(Controls!$B$2*Controls!$B$5)),"")</x:f>
        <x:v>0</x:v>
      </x:c>
      <x:c r="S6" s="7">
        <x:f>IF($B6="Flow",IF($E6="", "", ($E6*$H6)/(Controls!$B$2*Controls!$B$5*Controls!$B$6)),"")</x:f>
        <x:v>0</x:v>
      </x:c>
    </x:row>
    <x:row r="7">
      <x:c r="A7" s="2" t="inlineStr">
        <x:is>
          <x:t xml:space="preserve">Induced abortions (global)</x:t>
        </x:is>
      </x:c>
      <x:c r="B7" s="3" t="inlineStr">
        <x:is>
          <x:t xml:space="preserve">Flow</x:t>
        </x:is>
      </x:c>
      <x:c r="C7" s="4" t="inlineStr">
        <x:is>
          <x:t xml:space="preserve">World</x:t>
        </x:is>
      </x:c>
      <x:c r="D7" s="3" t="n">
        <x:v>2019</x:v>
      </x:c>
      <x:c r="E7" s="5" t="n">
        <x:v>73000000</x:v>
      </x:c>
      <x:c r="F7" s="3" t="inlineStr">
        <x:is>
          <x:t xml:space="preserve">procedures</x:t>
        </x:is>
      </x:c>
      <x:c r="G7" s="4" t="inlineStr">
        <x:is>
          <x:t xml:space="preserve">https://www.guttmacher.org/fact-sheet/induced-abortion-worldwide</x:t>
        </x:is>
      </x:c>
      <x:c r="H7" s="6" t="n">
        <x:v>0</x:v>
      </x:c>
      <x:c r="I7" s="4" t="inlineStr">
        <x:is>
          <x:t xml:space="preserve">Avg per year (2015–2019); treat as indicative.</x:t>
        </x:is>
      </x:c>
      <x:c r="J7" s="7">
        <x:f>IF($B7="Flow",IF($E7="", "", $E7/Controls!$B$4),"")</x:f>
        <x:v>6083333.333333333</x:v>
      </x:c>
      <x:c r="K7" s="7">
        <x:f>IF($B7="Flow",IF($E7="", "", $E7/Controls!$B$3),"")</x:f>
        <x:v>1403846.1538461538</x:v>
      </x:c>
      <x:c r="L7" s="7">
        <x:f>IF($B7="Flow",IF($E7="", "", $E7/Controls!$B$2),"")</x:f>
        <x:v>200000</x:v>
      </x:c>
      <x:c r="M7" s="7">
        <x:f>IF($B7="Flow",IF($E7="", "", $E7/(Controls!$B$2*Controls!$B$5)),"")</x:f>
        <x:v>8333.333333333334</x:v>
      </x:c>
      <x:c r="N7" s="7">
        <x:f>IF($B7="Flow",IF($E7="", "", $E7/(Controls!$B$2*Controls!$B$5*Controls!$B$6)),"")</x:f>
        <x:v>138.88888888888889</x:v>
      </x:c>
      <x:c r="O7" s="7">
        <x:f>IF($B7="Flow",IF($E7="", "", ($E7*$H7)/Controls!$B$4),"")</x:f>
        <x:v>0</x:v>
      </x:c>
      <x:c r="P7" s="7">
        <x:f>IF($B7="Flow",IF($E7="", "", ($E7*$H7)/Controls!$B$3),"")</x:f>
        <x:v>0</x:v>
      </x:c>
      <x:c r="Q7" s="7">
        <x:f>IF($B7="Flow",IF($E7="", "", ($E7*$H7)/Controls!$B$2),"")</x:f>
        <x:v>0</x:v>
      </x:c>
      <x:c r="R7" s="7">
        <x:f>IF($B7="Flow",IF($E7="", "", ($E7*$H7)/(Controls!$B$2*Controls!$B$5)),"")</x:f>
        <x:v>0</x:v>
      </x:c>
      <x:c r="S7" s="7">
        <x:f>IF($B7="Flow",IF($E7="", "", ($E7*$H7)/(Controls!$B$2*Controls!$B$5*Controls!$B$6)),"")</x:f>
        <x:v>0</x:v>
      </x:c>
    </x:row>
    <x:row r="8">
      <x:c r="A8" s="2" t="inlineStr">
        <x:is>
          <x:t xml:space="preserve">Battle-related deaths (global)</x:t>
        </x:is>
      </x:c>
      <x:c r="B8" s="3" t="inlineStr">
        <x:is>
          <x:t xml:space="preserve">Flow</x:t>
        </x:is>
      </x:c>
      <x:c r="C8" s="4" t="inlineStr">
        <x:is>
          <x:t xml:space="preserve">World</x:t>
        </x:is>
      </x:c>
      <x:c r="D8" s="3" t="n">
        <x:v>2023</x:v>
      </x:c>
      <x:c r="E8" s="5" t="n">
        <x:v>129000</x:v>
      </x:c>
      <x:c r="F8" s="3" t="inlineStr">
        <x:is>
          <x:t xml:space="preserve">deaths</x:t>
        </x:is>
      </x:c>
      <x:c r="G8" s="4" t="inlineStr">
        <x:is>
          <x:t xml:space="preserve">https://www.prio.org/news/3616</x:t>
        </x:is>
      </x:c>
      <x:c r="H8" s="6" t="n">
        <x:v>0</x:v>
      </x:c>
      <x:c r="I8" s="4" t="inlineStr">
        <x:is>
          <x:t xml:space="preserve">PRIO summary based on UCDP: ~129k battle-related deaths in 2023.</x:t>
        </x:is>
      </x:c>
      <x:c r="J8" s="7">
        <x:f>IF($B8="Flow",IF($E8="", "", $E8/Controls!$B$4),"")</x:f>
        <x:v>10750</x:v>
      </x:c>
      <x:c r="K8" s="7">
        <x:f>IF($B8="Flow",IF($E8="", "", $E8/Controls!$B$3),"")</x:f>
        <x:v>2480.769230769231</x:v>
      </x:c>
      <x:c r="L8" s="7">
        <x:f>IF($B8="Flow",IF($E8="", "", $E8/Controls!$B$2),"")</x:f>
        <x:v>353.4246575342466</x:v>
      </x:c>
      <x:c r="M8" s="7">
        <x:f>IF($B8="Flow",IF($E8="", "", $E8/(Controls!$B$2*Controls!$B$5)),"")</x:f>
        <x:v>14.726027397260275</x:v>
      </x:c>
      <x:c r="N8" s="7">
        <x:f>IF($B8="Flow",IF($E8="", "", $E8/(Controls!$B$2*Controls!$B$5*Controls!$B$6)),"")</x:f>
        <x:v>0.2454337899543379</x:v>
      </x:c>
      <x:c r="O8" s="7">
        <x:f>IF($B8="Flow",IF($E8="", "", ($E8*$H8)/Controls!$B$4),"")</x:f>
        <x:v>0</x:v>
      </x:c>
      <x:c r="P8" s="7">
        <x:f>IF($B8="Flow",IF($E8="", "", ($E8*$H8)/Controls!$B$3),"")</x:f>
        <x:v>0</x:v>
      </x:c>
      <x:c r="Q8" s="7">
        <x:f>IF($B8="Flow",IF($E8="", "", ($E8*$H8)/Controls!$B$2),"")</x:f>
        <x:v>0</x:v>
      </x:c>
      <x:c r="R8" s="7">
        <x:f>IF($B8="Flow",IF($E8="", "", ($E8*$H8)/(Controls!$B$2*Controls!$B$5)),"")</x:f>
        <x:v>0</x:v>
      </x:c>
      <x:c r="S8" s="7">
        <x:f>IF($B8="Flow",IF($E8="", "", ($E8*$H8)/(Controls!$B$2*Controls!$B$5*Controls!$B$6)),"")</x:f>
        <x:v>0</x:v>
      </x:c>
    </x:row>
    <x:row r="9">
      <x:c r="A9" s="2" t="inlineStr">
        <x:is>
          <x:t xml:space="preserve">Civilian deaths from targeted attacks (global)</x:t>
        </x:is>
      </x:c>
      <x:c r="B9" s="3" t="inlineStr">
        <x:is>
          <x:t xml:space="preserve">Flow</x:t>
        </x:is>
      </x:c>
      <x:c r="C9" s="4" t="inlineStr">
        <x:is>
          <x:t xml:space="preserve">World</x:t>
        </x:is>
      </x:c>
      <x:c r="D9" s="3" t="n">
        <x:v>2024</x:v>
      </x:c>
      <x:c r="E9" s="5" t="n">
        <x:v>13900</x:v>
      </x:c>
      <x:c r="F9" s="3" t="inlineStr">
        <x:is>
          <x:t xml:space="preserve">deaths</x:t>
        </x:is>
      </x:c>
      <x:c r="G9" s="4" t="inlineStr">
        <x:is>
          <x:t xml:space="preserve">https://www.uu.se/en/press/press-releases/2025/2025-06-11-ucdp-sharp-increase-in-conflicts-and-wars</x:t>
        </x:is>
      </x:c>
      <x:c r="H9" s="6" t="n">
        <x:v>0</x:v>
      </x:c>
      <x:c r="I9" s="4" t="inlineStr">
        <x:is>
          <x:t xml:space="preserve">UCDP: violence explicitly targeting civilians.</x:t>
        </x:is>
      </x:c>
      <x:c r="J9" s="7">
        <x:f>IF($B9="Flow",IF($E9="", "", $E9/Controls!$B$4),"")</x:f>
        <x:v>1158.3333333333333</x:v>
      </x:c>
      <x:c r="K9" s="7">
        <x:f>IF($B9="Flow",IF($E9="", "", $E9/Controls!$B$3),"")</x:f>
        <x:v>267.3076923076923</x:v>
      </x:c>
      <x:c r="L9" s="7">
        <x:f>IF($B9="Flow",IF($E9="", "", $E9/Controls!$B$2),"")</x:f>
        <x:v>38.082191780821915</x:v>
      </x:c>
      <x:c r="M9" s="7">
        <x:f>IF($B9="Flow",IF($E9="", "", $E9/(Controls!$B$2*Controls!$B$5)),"")</x:f>
        <x:v>1.58675799086758</x:v>
      </x:c>
      <x:c r="N9" s="7">
        <x:f>IF($B9="Flow",IF($E9="", "", $E9/(Controls!$B$2*Controls!$B$5*Controls!$B$6)),"")</x:f>
        <x:v>0.026445966514459664</x:v>
      </x:c>
      <x:c r="O9" s="7">
        <x:f>IF($B9="Flow",IF($E9="", "", ($E9*$H9)/Controls!$B$4),"")</x:f>
        <x:v>0</x:v>
      </x:c>
      <x:c r="P9" s="7">
        <x:f>IF($B9="Flow",IF($E9="", "", ($E9*$H9)/Controls!$B$3),"")</x:f>
        <x:v>0</x:v>
      </x:c>
      <x:c r="Q9" s="7">
        <x:f>IF($B9="Flow",IF($E9="", "", ($E9*$H9)/Controls!$B$2),"")</x:f>
        <x:v>0</x:v>
      </x:c>
      <x:c r="R9" s="7">
        <x:f>IF($B9="Flow",IF($E9="", "", ($E9*$H9)/(Controls!$B$2*Controls!$B$5)),"")</x:f>
        <x:v>0</x:v>
      </x:c>
      <x:c r="S9" s="7">
        <x:f>IF($B9="Flow",IF($E9="", "", ($E9*$H9)/(Controls!$B$2*Controls!$B$5*Controls!$B$6)),"")</x:f>
        <x:v>0</x:v>
      </x:c>
    </x:row>
    <x:row r="10">
      <x:c r="A10" s="2" t="inlineStr">
        <x:is>
          <x:t xml:space="preserve">People forcibly evicted (global)</x:t>
        </x:is>
      </x:c>
      <x:c r="B10" s="3" t="inlineStr">
        <x:is>
          <x:t xml:space="preserve">Flow</x:t>
        </x:is>
      </x:c>
      <x:c r="C10" s="4" t="inlineStr">
        <x:is>
          <x:t xml:space="preserve">World</x:t>
        </x:is>
      </x:c>
      <x:c r="D10" s="3" t="n">
        <x:v>2024</x:v>
      </x:c>
      <x:c r="E10" s="5" t="n">
        <x:v>2000000</x:v>
      </x:c>
      <x:c r="F10" s="3" t="inlineStr">
        <x:is>
          <x:t xml:space="preserve">people</x:t>
        </x:is>
      </x:c>
      <x:c r="G10" s="4" t="inlineStr">
        <x:is>
          <x:t xml:space="preserve">https://unhabitat.org/programme/housing-rights</x:t>
        </x:is>
      </x:c>
      <x:c r="H10" s="6" t="n">
        <x:v>0</x:v>
      </x:c>
      <x:c r="I10" s="4" t="inlineStr">
        <x:is>
          <x:t xml:space="preserve">UN-Habitat programme page cites 2M evicted yearly (context-dependent).</x:t>
        </x:is>
      </x:c>
      <x:c r="J10" s="7">
        <x:f>IF($B10="Flow",IF($E10="", "", $E10/Controls!$B$4),"")</x:f>
        <x:v>166666.66666666666</x:v>
      </x:c>
      <x:c r="K10" s="7">
        <x:f>IF($B10="Flow",IF($E10="", "", $E10/Controls!$B$3),"")</x:f>
        <x:v>38461.53846153846</x:v>
      </x:c>
      <x:c r="L10" s="7">
        <x:f>IF($B10="Flow",IF($E10="", "", $E10/Controls!$B$2),"")</x:f>
        <x:v>5479.45205479452</x:v>
      </x:c>
      <x:c r="M10" s="7">
        <x:f>IF($B10="Flow",IF($E10="", "", $E10/(Controls!$B$2*Controls!$B$5)),"")</x:f>
        <x:v>228.31050228310502</x:v>
      </x:c>
      <x:c r="N10" s="7">
        <x:f>IF($B10="Flow",IF($E10="", "", $E10/(Controls!$B$2*Controls!$B$5*Controls!$B$6)),"")</x:f>
        <x:v>3.8051750380517504</x:v>
      </x:c>
      <x:c r="O10" s="7">
        <x:f>IF($B10="Flow",IF($E10="", "", ($E10*$H10)/Controls!$B$4),"")</x:f>
        <x:v>0</x:v>
      </x:c>
      <x:c r="P10" s="7">
        <x:f>IF($B10="Flow",IF($E10="", "", ($E10*$H10)/Controls!$B$3),"")</x:f>
        <x:v>0</x:v>
      </x:c>
      <x:c r="Q10" s="7">
        <x:f>IF($B10="Flow",IF($E10="", "", ($E10*$H10)/Controls!$B$2),"")</x:f>
        <x:v>0</x:v>
      </x:c>
      <x:c r="R10" s="7">
        <x:f>IF($B10="Flow",IF($E10="", "", ($E10*$H10)/(Controls!$B$2*Controls!$B$5)),"")</x:f>
        <x:v>0</x:v>
      </x:c>
      <x:c r="S10" s="7">
        <x:f>IF($B10="Flow",IF($E10="", "", ($E10*$H10)/(Controls!$B$2*Controls!$B$5*Controls!$B$6)),"")</x:f>
        <x:v>0</x:v>
      </x:c>
    </x:row>
    <x:row r="11">
      <x:c r="A11" s="2" t="inlineStr">
        <x:is>
          <x:t xml:space="preserve">Homeless people (global estimate)</x:t>
        </x:is>
      </x:c>
      <x:c r="B11" s="3" t="inlineStr">
        <x:is>
          <x:t xml:space="preserve">Stock</x:t>
        </x:is>
      </x:c>
      <x:c r="C11" s="4" t="inlineStr">
        <x:is>
          <x:t xml:space="preserve">World</x:t>
        </x:is>
      </x:c>
      <x:c r="D11" s="3" t="n">
        <x:v>2025</x:v>
      </x:c>
      <x:c r="E11" s="5" t="n">
        <x:v>318000000</x:v>
      </x:c>
      <x:c r="F11" s="3" t="inlineStr">
        <x:is>
          <x:t xml:space="preserve">people</x:t>
        </x:is>
      </x:c>
      <x:c r="G11" s="4" t="inlineStr">
        <x:is>
          <x:t xml:space="preserve">https://social.desa.un.org/world-summit-2025/blog/300million-people-homeless-worldwide</x:t>
        </x:is>
      </x:c>
      <x:c r="H11" s="6" t="n">
        <x:v>0</x:v>
      </x:c>
      <x:c r="I11" s="4" t="inlineStr">
        <x:is>
          <x:t xml:space="preserve">Stock: do NOT interpret per-minute as events; use as point-in-time estimate.</x:t>
        </x:is>
      </x:c>
      <x:c r="J11" s="7">
        <x:f>IF($B11="Flow",IF($E11="", "", $E11/Controls!$B$4),"")</x:f>
      </x:c>
      <x:c r="K11" s="7">
        <x:f>IF($B11="Flow",IF($E11="", "", $E11/Controls!$B$3),"")</x:f>
      </x:c>
      <x:c r="L11" s="7">
        <x:f>IF($B11="Flow",IF($E11="", "", $E11/Controls!$B$2),"")</x:f>
      </x:c>
      <x:c r="M11" s="7">
        <x:f>IF($B11="Flow",IF($E11="", "", $E11/(Controls!$B$2*Controls!$B$5)),"")</x:f>
      </x:c>
      <x:c r="N11" s="7">
        <x:f>IF($B11="Flow",IF($E11="", "", $E11/(Controls!$B$2*Controls!$B$5*Controls!$B$6)),"")</x:f>
      </x:c>
      <x:c r="O11" s="7">
        <x:f>IF($B11="Flow",IF($E11="", "", ($E11*$H11)/Controls!$B$4),"")</x:f>
      </x:c>
      <x:c r="P11" s="7">
        <x:f>IF($B11="Flow",IF($E11="", "", ($E11*$H11)/Controls!$B$3),"")</x:f>
      </x:c>
      <x:c r="Q11" s="7">
        <x:f>IF($B11="Flow",IF($E11="", "", ($E11*$H11)/Controls!$B$2),"")</x:f>
      </x:c>
      <x:c r="R11" s="7">
        <x:f>IF($B11="Flow",IF($E11="", "", ($E11*$H11)/(Controls!$B$2*Controls!$B$5)),"")</x:f>
      </x:c>
      <x:c r="S11" s="7">
        <x:f>IF($B11="Flow",IF($E11="", "", ($E11*$H11)/(Controls!$B$2*Controls!$B$5*Controls!$B$6)),"")</x:f>
      </x:c>
    </x:row>
    <x:row r="12">
      <x:c r="A12" s="2" t="inlineStr">
        <x:is>
          <x:t xml:space="preserve">People in extreme poverty (global, IPL $3/day)</x:t>
        </x:is>
      </x:c>
      <x:c r="B12" s="3" t="inlineStr">
        <x:is>
          <x:t xml:space="preserve">Stock</x:t>
        </x:is>
      </x:c>
      <x:c r="C12" s="4" t="inlineStr">
        <x:is>
          <x:t xml:space="preserve">World</x:t>
        </x:is>
      </x:c>
      <x:c r="D12" s="3" t="n">
        <x:v>2024</x:v>
      </x:c>
      <x:c r="E12" s="5" t="inlineStr">
        <x:is>
          <x:t xml:space="preserve"/>
        </x:is>
      </x:c>
      <x:c r="F12" s="3" t="inlineStr">
        <x:is>
          <x:t xml:space="preserve">people</x:t>
        </x:is>
      </x:c>
      <x:c r="G12" s="4" t="inlineStr">
        <x:is>
          <x:t xml:space="preserve">https://ourworldindata.org/grapher/total-population-in-extreme-poverty</x:t>
        </x:is>
      </x:c>
      <x:c r="H12" s="6" t="n">
        <x:v>0</x:v>
      </x:c>
      <x:c r="I12" s="4" t="inlineStr">
        <x:is>
          <x:t xml:space="preserve">Stock: enter value for selected year; per-time rates disabled.</x:t>
        </x:is>
      </x:c>
      <x:c r="J12" s="7">
        <x:f>IF($B12="Flow",IF($E12="", "", $E12/Controls!$B$4),"")</x:f>
      </x:c>
      <x:c r="K12" s="7">
        <x:f>IF($B12="Flow",IF($E12="", "", $E12/Controls!$B$3),"")</x:f>
      </x:c>
      <x:c r="L12" s="7">
        <x:f>IF($B12="Flow",IF($E12="", "", $E12/Controls!$B$2),"")</x:f>
      </x:c>
      <x:c r="M12" s="7">
        <x:f>IF($B12="Flow",IF($E12="", "", $E12/(Controls!$B$2*Controls!$B$5)),"")</x:f>
      </x:c>
      <x:c r="N12" s="7">
        <x:f>IF($B12="Flow",IF($E12="", "", $E12/(Controls!$B$2*Controls!$B$5*Controls!$B$6)),"")</x:f>
      </x:c>
      <x:c r="O12" s="7">
        <x:f>IF($B12="Flow",IF($E12="", "", ($E12*$H12)/Controls!$B$4),"")</x:f>
      </x:c>
      <x:c r="P12" s="7">
        <x:f>IF($B12="Flow",IF($E12="", "", ($E12*$H12)/Controls!$B$3),"")</x:f>
      </x:c>
      <x:c r="Q12" s="7">
        <x:f>IF($B12="Flow",IF($E12="", "", ($E12*$H12)/Controls!$B$2),"")</x:f>
      </x:c>
      <x:c r="R12" s="7">
        <x:f>IF($B12="Flow",IF($E12="", "", ($E12*$H12)/(Controls!$B$2*Controls!$B$5)),"")</x:f>
      </x:c>
      <x:c r="S12" s="7">
        <x:f>IF($B12="Flow",IF($E12="", "", ($E12*$H12)/(Controls!$B$2*Controls!$B$5*Controls!$B$6)),"")</x:f>
      </x:c>
    </x:row>
    <x:row r="13">
      <x:c r="A13" s="2" t="inlineStr">
        <x:is>
          <x:t xml:space="preserve">Reported rape cases (input needed)</x:t>
        </x:is>
      </x:c>
      <x:c r="B13" s="3" t="inlineStr">
        <x:is>
          <x:t xml:space="preserve">Flow</x:t>
        </x:is>
      </x:c>
      <x:c r="C13" s="4" t="inlineStr">
        <x:is>
          <x:t xml:space="preserve">Varies</x:t>
        </x:is>
      </x:c>
      <x:c r="D13" s="3" t="inlineStr">
        <x:is>
          <x:t xml:space="preserve"/>
        </x:is>
      </x:c>
      <x:c r="E13" s="5" t="inlineStr">
        <x:is>
          <x:t xml:space="preserve"/>
        </x:is>
      </x:c>
      <x:c r="F13" s="3" t="inlineStr">
        <x:is>
          <x:t xml:space="preserve">cases</x:t>
        </x:is>
      </x:c>
      <x:c r="G13" s="4" t="inlineStr">
        <x:is>
          <x:t xml:space="preserve"/>
        </x:is>
      </x:c>
      <x:c r="H13" s="6" t="n">
        <x:v>0</x:v>
      </x:c>
      <x:c r="I13" s="4" t="inlineStr">
        <x:is>
          <x:t xml:space="preserve">No single global annual count; definitions + reporting vary widely. Use a chosen dataset + scope.</x:t>
        </x:is>
      </x:c>
      <x:c r="J13" s="7">
        <x:f>IF($B13="Flow",IF($E13="", "", $E13/Controls!$B$4),"")</x:f>
      </x:c>
      <x:c r="K13" s="7">
        <x:f>IF($B13="Flow",IF($E13="", "", $E13/Controls!$B$3),"")</x:f>
      </x:c>
      <x:c r="L13" s="7">
        <x:f>IF($B13="Flow",IF($E13="", "", $E13/Controls!$B$2),"")</x:f>
      </x:c>
      <x:c r="M13" s="7">
        <x:f>IF($B13="Flow",IF($E13="", "", $E13/(Controls!$B$2*Controls!$B$5)),"")</x:f>
      </x:c>
      <x:c r="N13" s="7">
        <x:f>IF($B13="Flow",IF($E13="", "", $E13/(Controls!$B$2*Controls!$B$5*Controls!$B$6)),"")</x:f>
      </x:c>
      <x:c r="O13" s="7">
        <x:f>IF($B13="Flow",IF($E13="", "", ($E13*$H13)/Controls!$B$4),"")</x:f>
      </x:c>
      <x:c r="P13" s="7">
        <x:f>IF($B13="Flow",IF($E13="", "", ($E13*$H13)/Controls!$B$3),"")</x:f>
      </x:c>
      <x:c r="Q13" s="7">
        <x:f>IF($B13="Flow",IF($E13="", "", ($E13*$H13)/Controls!$B$2),"")</x:f>
      </x:c>
      <x:c r="R13" s="7">
        <x:f>IF($B13="Flow",IF($E13="", "", ($E13*$H13)/(Controls!$B$2*Controls!$B$5)),"")</x:f>
      </x:c>
      <x:c r="S13" s="7">
        <x:f>IF($B13="Flow",IF($E13="", "", ($E13*$H13)/(Controls!$B$2*Controls!$B$5*Controls!$B$6)),"")</x:f>
      </x:c>
    </x:row>
    <x:row r="14">
      <x:c r="A14" s="2" t="inlineStr">
        <x:is>
          <x:t xml:space="preserve">People experiencing sexual violence (lifetime, women 15+)</x:t>
        </x:is>
      </x:c>
      <x:c r="B14" s="3" t="inlineStr">
        <x:is>
          <x:t xml:space="preserve">Stock</x:t>
        </x:is>
      </x:c>
      <x:c r="C14" s="4" t="inlineStr">
        <x:is>
          <x:t xml:space="preserve">Global</x:t>
        </x:is>
      </x:c>
      <x:c r="D14" s="3" t="n">
        <x:v>2025</x:v>
      </x:c>
      <x:c r="E14" s="5" t="n">
        <x:v>263000000</x:v>
      </x:c>
      <x:c r="F14" s="3" t="inlineStr">
        <x:is>
          <x:t xml:space="preserve">people</x:t>
        </x:is>
      </x:c>
      <x:c r="G14" s="4" t="inlineStr">
        <x:is>
          <x:t xml:space="preserve">https://www.unwomen.org/en/articles/facts-and-figures/facts-and-figures-ending-violence-against-women</x:t>
        </x:is>
      </x:c>
      <x:c r="H14" s="6" t="n">
        <x:v>0</x:v>
      </x:c>
      <x:c r="I14" s="4" t="inlineStr">
        <x:is>
          <x:t xml:space="preserve">Prevalence stock; not an annual flow.</x:t>
        </x:is>
      </x:c>
      <x:c r="J14" s="7">
        <x:f>IF($B14="Flow",IF($E14="", "", $E14/Controls!$B$4),"")</x:f>
      </x:c>
      <x:c r="K14" s="7">
        <x:f>IF($B14="Flow",IF($E14="", "", $E14/Controls!$B$3),"")</x:f>
      </x:c>
      <x:c r="L14" s="7">
        <x:f>IF($B14="Flow",IF($E14="", "", $E14/Controls!$B$2),"")</x:f>
      </x:c>
      <x:c r="M14" s="7">
        <x:f>IF($B14="Flow",IF($E14="", "", $E14/(Controls!$B$2*Controls!$B$5)),"")</x:f>
      </x:c>
      <x:c r="N14" s="7">
        <x:f>IF($B14="Flow",IF($E14="", "", $E14/(Controls!$B$2*Controls!$B$5*Controls!$B$6)),"")</x:f>
      </x:c>
      <x:c r="O14" s="7">
        <x:f>IF($B14="Flow",IF($E14="", "", ($E14*$H14)/Controls!$B$4),"")</x:f>
      </x:c>
      <x:c r="P14" s="7">
        <x:f>IF($B14="Flow",IF($E14="", "", ($E14*$H14)/Controls!$B$3),"")</x:f>
      </x:c>
      <x:c r="Q14" s="7">
        <x:f>IF($B14="Flow",IF($E14="", "", ($E14*$H14)/Controls!$B$2),"")</x:f>
      </x:c>
      <x:c r="R14" s="7">
        <x:f>IF($B14="Flow",IF($E14="", "", ($E14*$H14)/(Controls!$B$2*Controls!$B$5)),"")</x:f>
      </x:c>
      <x:c r="S14" s="7">
        <x:f>IF($B14="Flow",IF($E14="", "", ($E14*$H14)/(Controls!$B$2*Controls!$B$5*Controls!$B$6)),"")</x:f>
      </x:c>
    </x:row>
    <x:row r="15">
      <x:c r="A15" s="2" t="inlineStr">
        <x:is>
          <x:t xml:space="preserve">Deaths due to aid cuts (scenario input)</x:t>
        </x:is>
      </x:c>
      <x:c r="B15" s="3" t="inlineStr">
        <x:is>
          <x:t xml:space="preserve">Flow</x:t>
        </x:is>
      </x:c>
      <x:c r="C15" s="4" t="inlineStr">
        <x:is>
          <x:t xml:space="preserve">World</x:t>
        </x:is>
      </x:c>
      <x:c r="D15" s="3" t="n">
        <x:v>2030</x:v>
      </x:c>
      <x:c r="E15" s="5" t="inlineStr">
        <x:is>
          <x:t xml:space="preserve"/>
        </x:is>
      </x:c>
      <x:c r="F15" s="3" t="inlineStr">
        <x:is>
          <x:t xml:space="preserve">deaths</x:t>
        </x:is>
      </x:c>
      <x:c r="G15" s="4" t="inlineStr">
        <x:is>
          <x:t xml:space="preserve">https://www.washingtonpost.com/health/2026/02/02/foreign-aid-cuts-deaths-lancet/</x:t>
        </x:is>
      </x:c>
      <x:c r="H15" s="6" t="n">
        <x:v>0</x:v>
      </x:c>
      <x:c r="I15" s="4" t="inlineStr">
        <x:is>
          <x:t xml:space="preserve">Example of policy-driven avoidable deaths; input your scenario estimate.</x:t>
        </x:is>
      </x:c>
      <x:c r="J15" s="7">
        <x:f>IF($B15="Flow",IF($E15="", "", $E15/Controls!$B$4),"")</x:f>
      </x:c>
      <x:c r="K15" s="7">
        <x:f>IF($B15="Flow",IF($E15="", "", $E15/Controls!$B$3),"")</x:f>
      </x:c>
      <x:c r="L15" s="7">
        <x:f>IF($B15="Flow",IF($E15="", "", $E15/Controls!$B$2),"")</x:f>
      </x:c>
      <x:c r="M15" s="7">
        <x:f>IF($B15="Flow",IF($E15="", "", $E15/(Controls!$B$2*Controls!$B$5)),"")</x:f>
      </x:c>
      <x:c r="N15" s="7">
        <x:f>IF($B15="Flow",IF($E15="", "", $E15/(Controls!$B$2*Controls!$B$5*Controls!$B$6)),"")</x:f>
      </x:c>
      <x:c r="O15" s="7">
        <x:f>IF($B15="Flow",IF($E15="", "", ($E15*$H15)/Controls!$B$4),"")</x:f>
      </x:c>
      <x:c r="P15" s="7">
        <x:f>IF($B15="Flow",IF($E15="", "", ($E15*$H15)/Controls!$B$3),"")</x:f>
      </x:c>
      <x:c r="Q15" s="7">
        <x:f>IF($B15="Flow",IF($E15="", "", ($E15*$H15)/Controls!$B$2),"")</x:f>
      </x:c>
      <x:c r="R15" s="7">
        <x:f>IF($B15="Flow",IF($E15="", "", ($E15*$H15)/(Controls!$B$2*Controls!$B$5)),"")</x:f>
      </x:c>
      <x:c r="S15" s="7">
        <x:f>IF($B15="Flow",IF($E15="", "", ($E15*$H15)/(Controls!$B$2*Controls!$B$5*Controls!$B$6)),"")</x:f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customWidth="1"/>
    <x:col min="2" max="2" width="22" customWidth="1"/>
  </x:cols>
  <x:sheetData>
    <x:row r="1">
      <x:c r="A1" s="8" t="inlineStr">
        <x:is>
          <x:t xml:space="preserve">Assumption</x:t>
        </x:is>
      </x:c>
      <x:c r="B1" s="9" t="inlineStr">
        <x:is>
          <x:t xml:space="preserve">Value</x:t>
        </x:is>
      </x:c>
    </x:row>
    <x:row r="2">
      <x:c r="A2" s="10" t="inlineStr">
        <x:is>
          <x:t xml:space="preserve">Days_per_year</x:t>
        </x:is>
      </x:c>
      <x:c r="B2" s="11" t="n">
        <x:v>365</x:v>
      </x:c>
    </x:row>
    <x:row r="3">
      <x:c r="A3" s="10" t="inlineStr">
        <x:is>
          <x:t xml:space="preserve">Weeks_per_year</x:t>
        </x:is>
      </x:c>
      <x:c r="B3" s="11" t="n">
        <x:v>52</x:v>
      </x:c>
    </x:row>
    <x:row r="4">
      <x:c r="A4" s="10" t="inlineStr">
        <x:is>
          <x:t xml:space="preserve">Months_per_year</x:t>
        </x:is>
      </x:c>
      <x:c r="B4" s="11" t="n">
        <x:v>12</x:v>
      </x:c>
    </x:row>
    <x:row r="5">
      <x:c r="A5" s="10" t="inlineStr">
        <x:is>
          <x:t xml:space="preserve">Hours_per_day</x:t>
        </x:is>
      </x:c>
      <x:c r="B5" s="11" t="n">
        <x:v>24</x:v>
      </x:c>
    </x:row>
    <x:row r="6">
      <x:c r="A6" s="10" t="inlineStr">
        <x:is>
          <x:t xml:space="preserve">Minutes_per_hour</x:t>
        </x:is>
      </x:c>
      <x:c r="B6" s="11" t="n">
        <x:v>60</x:v>
      </x:c>
    </x:row>
    <x:row r="7">
      <x:c r="A7" s="10" t="inlineStr">
        <x:is>
          <x:t xml:space="preserve">Seconds_per_minute</x:t>
        </x:is>
      </x:c>
      <x:c r="B7" s="11" t="n">
        <x:v>60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customWidth="1"/>
    <x:col min="2" max="2" width="24" customWidth="1"/>
    <x:col min="3" max="3" width="24" customWidth="1"/>
    <x:col min="4" max="4" width="24" customWidth="1"/>
    <x:col min="5" max="5" width="24" customWidth="1"/>
  </x:cols>
  <x:sheetData>
    <x:row r="1">
      <x:c r="A1" s="12" t="inlineStr">
        <x:is>
          <x:t xml:space="preserve">Scenario Summary (Flow metrics only)</x:t>
        </x:is>
      </x:c>
    </x:row>
    <x:row r="3">
      <x:c r="A3" t="inlineStr">
        <x:is>
          <x:t xml:space="preserve">Set an 'Avoidable %' per row on Impact_Rates to estimate reform potential.</x:t>
        </x:is>
      </x:c>
    </x:row>
    <x:row r="5" ht="30" customHeight="1">
      <x:c r="A5" s="13" t="inlineStr">
        <x:is>
          <x:t xml:space="preserve">Total annual (observed)</x:t>
        </x:is>
      </x:c>
      <x:c r="B5" s="13" t="inlineStr">
        <x:is>
          <x:t xml:space="preserve">Total annual (avoidable)</x:t>
        </x:is>
      </x:c>
      <x:c r="C5" s="13" t="inlineStr">
        <x:is>
          <x:t xml:space="preserve">Total per day (observed)</x:t>
        </x:is>
      </x:c>
      <x:c r="D5" s="13" t="inlineStr">
        <x:is>
          <x:t xml:space="preserve">Total per day (avoidable)</x:t>
        </x:is>
      </x:c>
      <x:c r="E5" s="13" t="inlineStr">
        <x:is>
          <x:t xml:space="preserve">Total per minute (avoidable)</x:t>
        </x:is>
      </x:c>
    </x:row>
    <x:row r="6">
      <x:c r="A6" s="14">
        <x:f>SUMIF(Impact_Rates!$B:$B,"Flow",Impact_Rates!$E:$E)</x:f>
        <x:v>0</x:v>
      </x:c>
      <x:c r="B6" s="14">
        <x:f>SUMPRODUCT((Impact_Rates!$B$2:$B$200="Flow")*(Impact_Rates!$E$2:$E$200)*(Impact_Rates!$H$2:$H$200))</x:f>
        <x:v>0</x:v>
      </x:c>
      <x:c r="C6" s="14">
        <x:f>SUMIF(Impact_Rates!$B:$B,"Flow",Impact_Rates!$L:$L)</x:f>
        <x:v>0</x:v>
      </x:c>
      <x:c r="D6" s="14">
        <x:f>SUMIF(Impact_Rates!$B:$B,"Flow",Impact_Rates!$Q:$Q)</x:f>
        <x:v>0</x:v>
      </x:c>
      <x:c r="E6" s="14">
        <x:f>SUMIF(Impact_Rates!$B:$B,"Flow",Impact_Rates!$S:$S)</x:f>
        <x:v>0</x:v>
      </x:c>
    </x:row>
  </x:sheetData>
  <x:mergeCells>
    <x:mergeCell ref="A1:E1"/>
    <x:mergeCell ref="A3:E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customWidth="1"/>
    <x:col min="2" max="2" width="18" customWidth="1"/>
    <x:col min="3" max="3" width="52" customWidth="1"/>
    <x:col min="4" max="4" width="40" customWidth="1"/>
  </x:cols>
  <x:sheetData>
    <x:row r="1">
      <x:c r="A1" s="12" t="inlineStr">
        <x:is>
          <x:t xml:space="preserve">Suggested data pools (for adding metrics)</x:t>
        </x:is>
      </x:c>
    </x:row>
    <x:row r="2" ht="30" customHeight="1">
      <x:c r="A2" s="13" t="inlineStr">
        <x:is>
          <x:t xml:space="preserve">Topic</x:t>
        </x:is>
      </x:c>
      <x:c r="B2" s="13" t="inlineStr">
        <x:is>
          <x:t xml:space="preserve">Typical metric type</x:t>
        </x:is>
      </x:c>
      <x:c r="C2" s="13" t="inlineStr">
        <x:is>
          <x:t xml:space="preserve">Good sources (URLs)</x:t>
        </x:is>
      </x:c>
      <x:c r="D2" s="13" t="inlineStr">
        <x:is>
          <x:t xml:space="preserve">Notes</x:t>
        </x:is>
      </x:c>
    </x:row>
    <x:row r="3">
      <x:c r="A3" s="2" t="inlineStr">
        <x:is>
          <x:t xml:space="preserve">Global deaths / births</x:t>
        </x:is>
      </x:c>
      <x:c r="B3" s="2" t="inlineStr">
        <x:is>
          <x:t xml:space="preserve">Flow</x:t>
        </x:is>
      </x:c>
      <x:c r="C3" s="2" t="inlineStr">
        <x:is>
          <x:t xml:space="preserve">https://ourworldindata.org/births-and-deaths</x:t>
        </x:is>
      </x:c>
      <x:c r="D3" s="2" t="inlineStr">
        <x:is>
          <x:t xml:space="preserve">Annual totals; good for per-minute framing.</x:t>
        </x:is>
      </x:c>
    </x:row>
    <x:row r="4">
      <x:c r="A4" s="2" t="inlineStr">
        <x:is>
          <x:t xml:space="preserve">Suicide</x:t>
        </x:is>
      </x:c>
      <x:c r="B4" s="2" t="inlineStr">
        <x:is>
          <x:t xml:space="preserve">Flow</x:t>
        </x:is>
      </x:c>
      <x:c r="C4" s="2" t="inlineStr">
        <x:is>
          <x:t xml:space="preserve">https://www.who.int/news-room/fact-sheets/detail/suicide</x:t>
        </x:is>
      </x:c>
      <x:c r="D4" s="2" t="inlineStr">
        <x:is>
          <x:t xml:space="preserve">Global estimate; trends vary by country.</x:t>
        </x:is>
      </x:c>
    </x:row>
    <x:row r="5">
      <x:c r="A5" s="2" t="inlineStr">
        <x:is>
          <x:t xml:space="preserve">Homicide</x:t>
        </x:is>
      </x:c>
      <x:c r="B5" s="2" t="inlineStr">
        <x:is>
          <x:t xml:space="preserve">Flow</x:t>
        </x:is>
      </x:c>
      <x:c r="C5" s="2" t="inlineStr">
        <x:is>
          <x:t xml:space="preserve">https://www.unodc.org/documents/data-and-analysis/gsh/2023/GSH23_ExSum.pdf</x:t>
        </x:is>
      </x:c>
      <x:c r="D5" s="2" t="inlineStr">
        <x:is>
          <x:t xml:space="preserve">Intentional homicide; definitions matter.</x:t>
        </x:is>
      </x:c>
    </x:row>
    <x:row r="6">
      <x:c r="A6" s="2" t="inlineStr">
        <x:is>
          <x:t xml:space="preserve">Road safety</x:t>
        </x:is>
      </x:c>
      <x:c r="B6" s="2" t="inlineStr">
        <x:is>
          <x:t xml:space="preserve">Flow</x:t>
        </x:is>
      </x:c>
      <x:c r="C6" s="2" t="inlineStr">
        <x:is>
          <x:t xml:space="preserve">https://www.who.int/publications/b/68866</x:t>
        </x:is>
      </x:c>
      <x:c r="D6" s="2" t="inlineStr">
        <x:is>
          <x:t xml:space="preserve">Annual road deaths + policy levers.</x:t>
        </x:is>
      </x:c>
    </x:row>
    <x:row r="7">
      <x:c r="A7" s="2" t="inlineStr">
        <x:is>
          <x:t xml:space="preserve">Maternal mortality</x:t>
        </x:is>
      </x:c>
      <x:c r="B7" s="2" t="inlineStr">
        <x:is>
          <x:t xml:space="preserve">Flow</x:t>
        </x:is>
      </x:c>
      <x:c r="C7" s="2" t="inlineStr">
        <x:is>
          <x:t xml:space="preserve">https://www.who.int/news-room/fact-sheets/detail/maternal-mortality</x:t>
        </x:is>
      </x:c>
      <x:c r="D7" s="2" t="inlineStr">
        <x:is>
          <x:t xml:space="preserve">Often framed as preventable.</x:t>
        </x:is>
      </x:c>
    </x:row>
    <x:row r="8">
      <x:c r="A8" s="2" t="inlineStr">
        <x:is>
          <x:t xml:space="preserve">Conflict deaths</x:t>
        </x:is>
      </x:c>
      <x:c r="B8" s="2" t="inlineStr">
        <x:is>
          <x:t xml:space="preserve">Flow</x:t>
        </x:is>
      </x:c>
      <x:c r="C8" s="2" t="inlineStr">
        <x:is>
          <x:t xml:space="preserve">https://www.prio.org/news/3616; https://ourworldindata.org/war-and-peace</x:t>
        </x:is>
      </x:c>
      <x:c r="D8" s="2" t="inlineStr">
        <x:is>
          <x:t xml:space="preserve">Conflict varies wildly; distributions are spiky.</x:t>
        </x:is>
      </x:c>
    </x:row>
    <x:row r="9">
      <x:c r="A9" s="2" t="inlineStr">
        <x:is>
          <x:t xml:space="preserve">Poverty (extreme)</x:t>
        </x:is>
      </x:c>
      <x:c r="B9" s="2" t="inlineStr">
        <x:is>
          <x:t xml:space="preserve">Stock</x:t>
        </x:is>
      </x:c>
      <x:c r="C9" s="2" t="inlineStr">
        <x:is>
          <x:t xml:space="preserve">https://www.worldbank.org/en/publication/poverty-prosperity-and-planet</x:t>
        </x:is>
      </x:c>
      <x:c r="D9" s="2" t="inlineStr">
        <x:is>
          <x:t xml:space="preserve">Stocks better shown as % and counts, not per-minute.</x:t>
        </x:is>
      </x:c>
    </x:row>
    <x:row r="10">
      <x:c r="A10" s="2" t="inlineStr">
        <x:is>
          <x:t xml:space="preserve">Housing / homelessness</x:t>
        </x:is>
      </x:c>
      <x:c r="B10" s="2" t="inlineStr">
        <x:is>
          <x:t xml:space="preserve">Stock/Flow</x:t>
        </x:is>
      </x:c>
      <x:c r="C10" s="2" t="inlineStr">
        <x:is>
          <x:t xml:space="preserve">https://unhabitat.org/topic/housing</x:t>
        </x:is>
      </x:c>
      <x:c r="D10" s="2" t="inlineStr">
        <x:is>
          <x:t xml:space="preserve">Definitions vary; separate stocks vs flows (evictions).</x:t>
        </x:is>
      </x:c>
    </x:row>
    <x:row r="11">
      <x:c r="A11" s="2" t="inlineStr">
        <x:is>
          <x:t xml:space="preserve">Violence against women</x:t>
        </x:is>
      </x:c>
      <x:c r="B11" s="2" t="inlineStr">
        <x:is>
          <x:t xml:space="preserve">Stock/Flow</x:t>
        </x:is>
      </x:c>
      <x:c r="C11" s="2" t="inlineStr">
        <x:is>
          <x:t xml:space="preserve">https://www.unwomen.org/en/articles/facts-and-figures/facts-and-figures-ending-violence-against-women</x:t>
        </x:is>
      </x:c>
      <x:c r="D11" s="2" t="inlineStr">
        <x:is>
          <x:t xml:space="preserve">Use prevalence + police-recorded flows.</x:t>
        </x:is>
      </x:c>
    </x:row>
    <x:row r="12">
      <x:c r="A12" s="2" t="inlineStr">
        <x:is>
          <x:t xml:space="preserve">Education</x:t>
        </x:is>
      </x:c>
      <x:c r="B12" s="2" t="inlineStr">
        <x:is>
          <x:t xml:space="preserve">Stock/Flow</x:t>
        </x:is>
      </x:c>
      <x:c r="C12" s="2" t="inlineStr">
        <x:is>
          <x:t xml:space="preserve">https://data.unicef.org/topic/education/</x:t>
        </x:is>
      </x:c>
      <x:c r="D12" s="2" t="inlineStr">
        <x:is>
          <x:t xml:space="preserve">Enrollment, out-of-school children, learning poverty.</x:t>
        </x:is>
      </x:c>
    </x:row>
  </x:sheetData>
  <x:mergeCells>
    <x:mergeCell ref="A1:D1"/>
  </x:mergeCells>
  <x:pageMargins left="0.7" right="0.7" top="0.75" bottom="0.75" header="0.3" footer="0.3"/>
</x:worksheet>
</file>